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Tim's Current Projects\Solver Master\Solver Spreadsheet Master - filezilla version\"/>
    </mc:Choice>
  </mc:AlternateContent>
  <workbookProtection workbookAlgorithmName="SHA-512" workbookHashValue="n45+yibVdP4mG4Mi0tClMHEMnphgoxbAPQpmySceso3chdVwKVxVfWJeYAeIWNTdOLBi8p9c0oyRks91VxoQLg==" workbookSaltValue="AKNwOF7bLAyN3/Zks8xoOQ==" workbookSpinCount="100000" lockStructure="1"/>
  <bookViews>
    <workbookView xWindow="0" yWindow="0" windowWidth="28800" windowHeight="12735"/>
  </bookViews>
  <sheets>
    <sheet name="Front Cover" sheetId="17" r:id="rId1"/>
    <sheet name="1. Business Modeling Objectives" sheetId="1" r:id="rId2"/>
    <sheet name="2. Business Objectives Analysis" sheetId="14" r:id="rId3"/>
    <sheet name="3. Solver Model   " sheetId="23" r:id="rId4"/>
    <sheet name="3. Solver Model (anw)" sheetId="20" r:id="rId5"/>
    <sheet name="How to Install Solver" sheetId="9" r:id="rId6"/>
    <sheet name="End Cover" sheetId="19" r:id="rId7"/>
  </sheets>
  <externalReferences>
    <externalReference r:id="rId8"/>
  </externalReferences>
  <definedNames>
    <definedName name="b" localSheetId="4">#REF!</definedName>
    <definedName name="b" localSheetId="6">#REF!</definedName>
    <definedName name="b">#REF!</definedName>
    <definedName name="Backup" localSheetId="4">#REF!</definedName>
    <definedName name="Backup" localSheetId="6">#REF!</definedName>
    <definedName name="Backup">#REF!</definedName>
    <definedName name="BM_1a">#REF!</definedName>
    <definedName name="BM_2" localSheetId="4">#REF!</definedName>
    <definedName name="BM_2" localSheetId="6">#REF!</definedName>
    <definedName name="BM_2">#REF!</definedName>
    <definedName name="BM_4" localSheetId="4">#REF!</definedName>
    <definedName name="BM_4" localSheetId="6">#REF!</definedName>
    <definedName name="BM_4">#REF!</definedName>
    <definedName name="BM_6" localSheetId="4">#REF!</definedName>
    <definedName name="BM_6" localSheetId="6">#REF!</definedName>
    <definedName name="BM_6">#REF!</definedName>
    <definedName name="BM_7" localSheetId="4">#REF!</definedName>
    <definedName name="BM_7" localSheetId="6">#REF!</definedName>
    <definedName name="BM_7">#REF!</definedName>
    <definedName name="BudgetTab" localSheetId="4">#REF!</definedName>
    <definedName name="BudgetTab" localSheetId="6">#REF!</definedName>
    <definedName name="BudgetTab">#REF!</definedName>
    <definedName name="C_">'[1]Engineering Design'!$G$10</definedName>
    <definedName name="L_">'[1]Engineering Design'!$G$9</definedName>
    <definedName name="q0">'[1]Engineering Design'!$G$6</definedName>
    <definedName name="Qual" localSheetId="4">#REF!</definedName>
    <definedName name="Qual" localSheetId="6">#REF!</definedName>
    <definedName name="Qual">#REF!</definedName>
    <definedName name="R_">'[1]Engineering Design'!$G$12</definedName>
    <definedName name="Sales" localSheetId="4">#REF!</definedName>
    <definedName name="Sales" localSheetId="6">#REF!</definedName>
    <definedName name="Sales">#REF!</definedName>
    <definedName name="Satis" localSheetId="4">#REF!</definedName>
    <definedName name="Satis" localSheetId="6">#REF!</definedName>
    <definedName name="Satis">#REF!</definedName>
    <definedName name="satis_1" localSheetId="4">#REF!</definedName>
    <definedName name="satis_1" localSheetId="6">#REF!</definedName>
    <definedName name="satis_1">#REF!</definedName>
    <definedName name="solver_adj" localSheetId="4" hidden="1">'3. Solver Model (anw)'!$B$4:$B$7</definedName>
    <definedName name="solver_cvg" localSheetId="3" hidden="1">0.0001</definedName>
    <definedName name="solver_cvg" localSheetId="4" hidden="1">0.0001</definedName>
    <definedName name="solver_drv" localSheetId="3" hidden="1">1</definedName>
    <definedName name="solver_drv" localSheetId="4" hidden="1">1</definedName>
    <definedName name="solver_eng" localSheetId="2" hidden="1">2</definedName>
    <definedName name="solver_eng" localSheetId="3" hidden="1">1</definedName>
    <definedName name="solver_eng" localSheetId="4" hidden="1">2</definedName>
    <definedName name="solver_eng" localSheetId="5" hidden="1">1</definedName>
    <definedName name="solver_est" localSheetId="3" hidden="1">1</definedName>
    <definedName name="solver_est" localSheetId="4" hidden="1">1</definedName>
    <definedName name="solver_itr" localSheetId="3" hidden="1">2147483647</definedName>
    <definedName name="solver_itr" localSheetId="4" hidden="1">2147483647</definedName>
    <definedName name="solver_lhs1" localSheetId="4" hidden="1">'3. Solver Model (anw)'!$B$4</definedName>
    <definedName name="solver_lhs2" localSheetId="4" hidden="1">'3. Solver Model (anw)'!$B$5</definedName>
    <definedName name="solver_lhs3" localSheetId="4" hidden="1">'3. Solver Model (anw)'!$B$6</definedName>
    <definedName name="solver_lhs4" localSheetId="4" hidden="1">'3. Solver Model (anw)'!$B$7</definedName>
    <definedName name="solver_lhs5" localSheetId="4" hidden="1">'3. Solver Model (anw)'!$D$10</definedName>
    <definedName name="solver_lhs6" localSheetId="4" hidden="1">'3. Solver Model (anw)'!$D$8</definedName>
    <definedName name="solver_lhs7" localSheetId="4" hidden="1">'3. Solver Model (anw)'!$D$9</definedName>
    <definedName name="solver_mip" localSheetId="3" hidden="1">2147483647</definedName>
    <definedName name="solver_mip" localSheetId="4" hidden="1">2147483647</definedName>
    <definedName name="solver_mni" localSheetId="3" hidden="1">30</definedName>
    <definedName name="solver_mni" localSheetId="4" hidden="1">30</definedName>
    <definedName name="solver_mrt" localSheetId="3" hidden="1">0.075</definedName>
    <definedName name="solver_mrt" localSheetId="4" hidden="1">0.075</definedName>
    <definedName name="solver_msl" localSheetId="3" hidden="1">2</definedName>
    <definedName name="solver_msl" localSheetId="4" hidden="1">2</definedName>
    <definedName name="solver_neg" localSheetId="2" hidden="1">1</definedName>
    <definedName name="solver_neg" localSheetId="3" hidden="1">1</definedName>
    <definedName name="solver_neg" localSheetId="4" hidden="1">1</definedName>
    <definedName name="solver_neg" localSheetId="5" hidden="1">1</definedName>
    <definedName name="solver_nod" localSheetId="3" hidden="1">2147483647</definedName>
    <definedName name="solver_nod" localSheetId="4" hidden="1">2147483647</definedName>
    <definedName name="solver_num" localSheetId="2" hidden="1">0</definedName>
    <definedName name="solver_num" localSheetId="3" hidden="1">0</definedName>
    <definedName name="solver_num" localSheetId="4" hidden="1">7</definedName>
    <definedName name="solver_num" localSheetId="5" hidden="1">0</definedName>
    <definedName name="solver_nwt" localSheetId="3" hidden="1">1</definedName>
    <definedName name="solver_nwt" localSheetId="4" hidden="1">1</definedName>
    <definedName name="solver_opt" localSheetId="4" hidden="1">'3. Solver Model (anw)'!$E$10</definedName>
    <definedName name="solver_opt" localSheetId="5" hidden="1">'How to Install Solver'!$E$26</definedName>
    <definedName name="solver_pre" localSheetId="3" hidden="1">0.000001</definedName>
    <definedName name="solver_pre" localSheetId="4" hidden="1">0.000001</definedName>
    <definedName name="solver_rbv" localSheetId="3" hidden="1">1</definedName>
    <definedName name="solver_rbv" localSheetId="4" hidden="1">1</definedName>
    <definedName name="solver_rel1" localSheetId="4" hidden="1">3</definedName>
    <definedName name="solver_rel2" localSheetId="4" hidden="1">3</definedName>
    <definedName name="solver_rel3" localSheetId="4" hidden="1">3</definedName>
    <definedName name="solver_rel4" localSheetId="4" hidden="1">3</definedName>
    <definedName name="solver_rel5" localSheetId="4" hidden="1">3</definedName>
    <definedName name="solver_rel6" localSheetId="4" hidden="1">1</definedName>
    <definedName name="solver_rel7" localSheetId="4" hidden="1">3</definedName>
    <definedName name="solver_rhs1" localSheetId="4" hidden="1">'3. Solver Model (anw)'!$B$15*'3. Solver Model (anw)'!$B$10</definedName>
    <definedName name="solver_rhs2" localSheetId="4" hidden="1">'3. Solver Model (anw)'!$B$16*'3. Solver Model (anw)'!$B$10</definedName>
    <definedName name="solver_rhs3" localSheetId="4" hidden="1">'3. Solver Model (anw)'!$B$17*'3. Solver Model (anw)'!$B$10</definedName>
    <definedName name="solver_rhs4" localSheetId="4" hidden="1">'3. Solver Model (anw)'!$B$18*'3. Solver Model (anw)'!$B$10</definedName>
    <definedName name="solver_rhs5" localSheetId="4" hidden="1">'3. Solver Model (anw)'!$B$12</definedName>
    <definedName name="solver_rhs6" localSheetId="4" hidden="1">'3. Solver Model (anw)'!$B$19*'3. Solver Model (anw)'!$D$7</definedName>
    <definedName name="solver_rhs7" localSheetId="4" hidden="1">'3. Solver Model (anw)'!$B$20*'3. Solver Model (anw)'!$D$10</definedName>
    <definedName name="solver_rlx" localSheetId="3" hidden="1">2</definedName>
    <definedName name="solver_rlx" localSheetId="4" hidden="1">2</definedName>
    <definedName name="solver_rsd" localSheetId="3" hidden="1">0</definedName>
    <definedName name="solver_rsd" localSheetId="4" hidden="1">0</definedName>
    <definedName name="solver_scl" localSheetId="3" hidden="1">1</definedName>
    <definedName name="solver_scl" localSheetId="4" hidden="1">1</definedName>
    <definedName name="solver_sho" localSheetId="3" hidden="1">2</definedName>
    <definedName name="solver_sho" localSheetId="4" hidden="1">2</definedName>
    <definedName name="solver_ssz" localSheetId="3" hidden="1">100</definedName>
    <definedName name="solver_ssz" localSheetId="4" hidden="1">100</definedName>
    <definedName name="solver_tim" localSheetId="3" hidden="1">2147483647</definedName>
    <definedName name="solver_tim" localSheetId="4" hidden="1">2147483647</definedName>
    <definedName name="solver_tol" localSheetId="3" hidden="1">0.01</definedName>
    <definedName name="solver_tol" localSheetId="4" hidden="1">0.01</definedName>
    <definedName name="solver_typ" localSheetId="2" hidden="1">1</definedName>
    <definedName name="solver_typ" localSheetId="3" hidden="1">1</definedName>
    <definedName name="solver_typ" localSheetId="4" hidden="1">3</definedName>
    <definedName name="solver_typ" localSheetId="5" hidden="1">1</definedName>
    <definedName name="solver_val" localSheetId="2" hidden="1">0</definedName>
    <definedName name="solver_val" localSheetId="3" hidden="1">0</definedName>
    <definedName name="solver_val" localSheetId="4" hidden="1">600000</definedName>
    <definedName name="solver_val" localSheetId="5" hidden="1">0</definedName>
    <definedName name="solver_ver" localSheetId="2" hidden="1">3</definedName>
    <definedName name="solver_ver" localSheetId="3" hidden="1">3</definedName>
    <definedName name="solver_ver" localSheetId="4" hidden="1">3</definedName>
    <definedName name="solver_ver" localSheetId="5" hidden="1">3</definedName>
    <definedName name="t_">'[1]Engineering Design'!$G$8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3" l="1"/>
  <c r="B23" i="23" l="1"/>
  <c r="B10" i="23"/>
  <c r="D7" i="23"/>
  <c r="D8" i="23" s="1"/>
  <c r="D6" i="23"/>
  <c r="E5" i="23"/>
  <c r="D5" i="23"/>
  <c r="D4" i="23"/>
  <c r="D10" i="23" s="1"/>
  <c r="D9" i="23" s="1"/>
  <c r="B23" i="20"/>
  <c r="E4" i="23" l="1"/>
  <c r="E10" i="23" s="1"/>
  <c r="B10" i="20"/>
  <c r="D7" i="20"/>
  <c r="D8" i="20" s="1"/>
  <c r="D6" i="20"/>
  <c r="E6" i="20" s="1"/>
  <c r="D5" i="20"/>
  <c r="D4" i="20"/>
  <c r="E4" i="20" l="1"/>
  <c r="E5" i="20"/>
  <c r="D10" i="20"/>
  <c r="D9" i="20" s="1"/>
  <c r="E10" i="20" l="1"/>
</calcChain>
</file>

<file path=xl/comments1.xml><?xml version="1.0" encoding="utf-8"?>
<comments xmlns="http://schemas.openxmlformats.org/spreadsheetml/2006/main">
  <authors>
    <author>Tim Wright</author>
  </authors>
  <commentList>
    <comment ref="D36" authorId="0" shapeId="0">
      <text>
        <r>
          <rPr>
            <b/>
            <sz val="9"/>
            <color indexed="81"/>
            <rFont val="Tahoma"/>
            <family val="2"/>
          </rPr>
          <t>Ctrl Page Up
Ctrl Page Down
Right Click - List of Tabs
Ctrl Left Click - Front Cover/Summary Tab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<sst xmlns="http://schemas.openxmlformats.org/spreadsheetml/2006/main" count="123" uniqueCount="89">
  <si>
    <t>Type</t>
  </si>
  <si>
    <t>Total Cost</t>
  </si>
  <si>
    <t>Profit</t>
  </si>
  <si>
    <t xml:space="preserve">Total </t>
  </si>
  <si>
    <t xml:space="preserve">Constraints </t>
  </si>
  <si>
    <t xml:space="preserve">Budget </t>
  </si>
  <si>
    <t>x1 &gt;=</t>
  </si>
  <si>
    <t>x2 &gt;=</t>
  </si>
  <si>
    <t>x3 &gt;=</t>
  </si>
  <si>
    <t>Cost of EE</t>
  </si>
  <si>
    <t>x1: Executive</t>
  </si>
  <si>
    <t>x2: Line Management</t>
  </si>
  <si>
    <t xml:space="preserve">The decision variables are the number of each type of job, x1, x2, and x3. These are what we will vary in the Solver solution. </t>
  </si>
  <si>
    <t>x3: Mid-level Management</t>
  </si>
  <si>
    <t># of Positions</t>
  </si>
  <si>
    <t>www.solver.com</t>
  </si>
  <si>
    <t>Profit:</t>
  </si>
  <si>
    <t>Define the Constraints:</t>
  </si>
  <si>
    <t xml:space="preserve">1. We cannot staff more than the $5,000,000 budget. This constraint stated mathematically: </t>
  </si>
  <si>
    <t xml:space="preserve">Profit expressed mathematically = .1 * ( # of type 1* $450,000) + ( # of type 2 * $250,000) + ( # of type 3 * $100,000) </t>
  </si>
  <si>
    <t xml:space="preserve">Management has come to HR for an immediate staffing recommendation for a new business unit. </t>
  </si>
  <si>
    <t>Market analysis placed type 4 job (overhead positions) at $60,000. x4 = ( # of type 4 * $60,000)</t>
  </si>
  <si>
    <t>6. Total overtime at x(1.5) for type 4 positions must be less than or equal to x(.5) of the base compensation for the plan year.</t>
  </si>
  <si>
    <t xml:space="preserve">2. 15% of the total number of positions must be type 1. Stated mathematically, x1/(x1 + x2 + x3 + x4) &gt;= 0.15. </t>
  </si>
  <si>
    <t xml:space="preserve">3. 15% of the total number of positions must be type 2. x2/(x1 + x2 + x3 + x4) &gt;= 0.15. </t>
  </si>
  <si>
    <t>4. 30% of the total number of positions must be type 3. x3/(x1 + x2 + x3 + x4) &gt;= 0.30.</t>
  </si>
  <si>
    <t>Tim Wright</t>
  </si>
  <si>
    <t>Profit is expected to be 10% of the type1, type 2 and type 3 position jobs.</t>
  </si>
  <si>
    <t>Shown as an expression: Let x1 = # of type 1 (executive); x2 = # of type 2 (line manager); x3 = # of type 3 (mid-level managers)</t>
  </si>
  <si>
    <t>7. Finally, 5% of the $5,000,000 budget set aside for contingency purposes.</t>
  </si>
  <si>
    <t xml:space="preserve"> ( # of type 1* $450,000) + ( # of type 2 * $250,000) + ( # of type 3 * $100,000) + ( # of type 4 * $60,000) &lt;= $5,000,000</t>
  </si>
  <si>
    <t xml:space="preserve">  </t>
  </si>
  <si>
    <t>Navigation</t>
  </si>
  <si>
    <r>
      <t xml:space="preserve">Goal: How many of each type of job do we </t>
    </r>
    <r>
      <rPr>
        <u/>
        <sz val="10"/>
        <rFont val="Arial Unicode MS"/>
        <family val="2"/>
      </rPr>
      <t>need</t>
    </r>
    <r>
      <rPr>
        <sz val="10"/>
        <rFont val="Arial Unicode MS"/>
        <family val="2"/>
      </rPr>
      <t xml:space="preserve"> to get an optimal solution? </t>
    </r>
  </si>
  <si>
    <t>Solver is an add-in that comes standard with Microsoft Excel;</t>
  </si>
  <si>
    <t>Microsoft Excel surpassed Lotus 1-2-3 as the #1 spreadsheet program in the mid 1980's;</t>
  </si>
  <si>
    <t xml:space="preserve">To maximize profit with a $5 million annual staffing budget. </t>
  </si>
  <si>
    <t xml:space="preserve">E-Mail: </t>
  </si>
  <si>
    <t>twright@icloud.com</t>
  </si>
  <si>
    <t>LinkedIn</t>
  </si>
  <si>
    <t>https://www.linkedin.com/in/timwrighthr</t>
  </si>
  <si>
    <t>Check out new book!!!</t>
  </si>
  <si>
    <t>Basic-to-Intermediate Excel Guide</t>
  </si>
  <si>
    <t>Published December 2016</t>
  </si>
  <si>
    <t>Publisher:</t>
  </si>
  <si>
    <t>https://www.createspace.com/6607014</t>
  </si>
  <si>
    <t>Amazon:</t>
  </si>
  <si>
    <t>http://mobile-train.com/passtest/</t>
  </si>
  <si>
    <t>http://timwright-hr/</t>
  </si>
  <si>
    <t>Website:</t>
  </si>
  <si>
    <r>
      <t xml:space="preserve">How To Pass A Microsoft Excel Test - </t>
    </r>
    <r>
      <rPr>
        <i/>
        <sz val="18"/>
        <color theme="0"/>
        <rFont val="Arial"/>
        <family val="2"/>
      </rPr>
      <t>By Tim Wright</t>
    </r>
  </si>
  <si>
    <t>Overtime</t>
  </si>
  <si>
    <t>x4 &gt;=</t>
  </si>
  <si>
    <t>x4: Overhead</t>
  </si>
  <si>
    <t>=B4&gt;=B15*B10</t>
  </si>
  <si>
    <t>=B5&gt;=B16*B10</t>
  </si>
  <si>
    <t>=B6&gt;=B17*B10</t>
  </si>
  <si>
    <t>=B7&gt;=B18*B10</t>
  </si>
  <si>
    <t>Analysis of the Business Objectives</t>
  </si>
  <si>
    <t>Set Objective</t>
  </si>
  <si>
    <t>Variable Cells</t>
  </si>
  <si>
    <t>=B4:B7</t>
  </si>
  <si>
    <t>Set Objective:</t>
  </si>
  <si>
    <t>Decision Variables</t>
  </si>
  <si>
    <t>the type1 ($450,000), type 2 ($250,000) and type 3 ($100,000) budget requirement.</t>
  </si>
  <si>
    <t xml:space="preserve">5. 10% of total number of positions must be type 4 (overhead), x4/(x1 + x2 + x3 = x4) &gt;= 0.10. </t>
  </si>
  <si>
    <t>You can create models that manage costs, maximize profits, increase sales and maximize resources.</t>
  </si>
  <si>
    <t>It finds the optimal solutions using linear programming (LP) algorithms;</t>
  </si>
  <si>
    <t xml:space="preserve">Maximization is determining the optimal number of each job category based on </t>
  </si>
  <si>
    <t>% of Overhead to Staff</t>
  </si>
  <si>
    <t>OT &lt;= .5 of Annual Comp</t>
  </si>
  <si>
    <t>Contingency Budget</t>
  </si>
  <si>
    <t>Contingency &gt;= .05 of Budget</t>
  </si>
  <si>
    <t>=E10</t>
  </si>
  <si>
    <t>=D10&lt;=B12</t>
  </si>
  <si>
    <t>=D8&lt;=B19*D7</t>
  </si>
  <si>
    <t>=D9&gt;=B20*D10</t>
  </si>
  <si>
    <t>Cost Per EE</t>
  </si>
  <si>
    <t>% Overhead to Profit Positions</t>
  </si>
  <si>
    <t>The salary budget for all FTEs is $5,000,000. Details below:</t>
  </si>
  <si>
    <t>Business Modeling with Solver - Primary Example</t>
  </si>
  <si>
    <t xml:space="preserve">Microsoft Solver is an analytics tool that helps find the best way to address a business problem </t>
  </si>
  <si>
    <t>or allocate resources;</t>
  </si>
  <si>
    <t>How to Install Microsoft Solver</t>
  </si>
  <si>
    <t>Bricklin and Frankston created VisiCalc in 1979, the very first spreadsheet program;</t>
  </si>
  <si>
    <t>VisCalc was purchased by Lotus and later IBM, Lotus 1-2-3 replaces VisiCalc;</t>
  </si>
  <si>
    <t>Solver was developed by Dan Bricklin and Bob Frankston;</t>
  </si>
  <si>
    <t>Today, Bricklin's company Frontline Systems offers an entire suite of Solver analytics software.</t>
  </si>
  <si>
    <t xml:space="preserve">The Model and Solver Solution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</si>
</sst>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.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1"/>
      <name val="Arial Unicode MS"/>
      <family val="2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20"/>
      <color theme="1"/>
      <name val="Calibri"/>
      <family val="2"/>
      <scheme val="minor"/>
    </font>
    <font>
      <u/>
      <sz val="10"/>
      <name val="Arial Unicode MS"/>
      <family val="2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8"/>
      <color theme="0"/>
      <name val="Arial"/>
      <family val="2"/>
    </font>
    <font>
      <i/>
      <sz val="18"/>
      <color theme="0"/>
      <name val="Arial"/>
      <family val="2"/>
    </font>
    <font>
      <sz val="2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name val="Arial"/>
      <family val="2"/>
    </font>
    <font>
      <sz val="16"/>
      <color theme="1"/>
      <name val="Calibri"/>
      <family val="2"/>
      <scheme val="minor"/>
    </font>
    <font>
      <i/>
      <sz val="16"/>
      <color theme="1"/>
      <name val="Arial"/>
      <family val="2"/>
    </font>
    <font>
      <u/>
      <sz val="14"/>
      <color rgb="FFC00000"/>
      <name val="Arial"/>
      <family val="2"/>
    </font>
    <font>
      <sz val="18"/>
      <color theme="0" tint="-4.9989318521683403E-2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1" fillId="3" borderId="2" applyNumberFormat="0" applyFont="0" applyAlignment="0" applyProtection="0"/>
    <xf numFmtId="0" fontId="16" fillId="4" borderId="0" applyNumberFormat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/>
    <xf numFmtId="42" fontId="0" fillId="0" borderId="0" xfId="0" applyNumberFormat="1"/>
    <xf numFmtId="42" fontId="4" fillId="0" borderId="0" xfId="0" applyNumberFormat="1" applyFont="1" applyAlignment="1">
      <alignment vertical="center"/>
    </xf>
    <xf numFmtId="0" fontId="6" fillId="0" borderId="0" xfId="0" applyFont="1"/>
    <xf numFmtId="3" fontId="0" fillId="0" borderId="0" xfId="0" applyNumberFormat="1"/>
    <xf numFmtId="42" fontId="4" fillId="0" borderId="0" xfId="0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7" fillId="0" borderId="0" xfId="3"/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left" vertical="center" indent="1"/>
    </xf>
    <xf numFmtId="0" fontId="13" fillId="0" borderId="0" xfId="0" applyFont="1"/>
    <xf numFmtId="0" fontId="0" fillId="0" borderId="0" xfId="0" quotePrefix="1"/>
    <xf numFmtId="0" fontId="0" fillId="0" borderId="0" xfId="0" applyFill="1"/>
    <xf numFmtId="0" fontId="20" fillId="0" borderId="0" xfId="0" applyFont="1" applyFill="1"/>
    <xf numFmtId="0" fontId="17" fillId="0" borderId="0" xfId="0" applyFont="1" applyFill="1"/>
    <xf numFmtId="0" fontId="18" fillId="0" borderId="0" xfId="0" applyFont="1" applyFill="1"/>
    <xf numFmtId="0" fontId="19" fillId="0" borderId="0" xfId="0" applyFont="1" applyFill="1" applyAlignment="1">
      <alignment horizontal="left"/>
    </xf>
    <xf numFmtId="0" fontId="21" fillId="0" borderId="0" xfId="0" applyFont="1" applyFill="1"/>
    <xf numFmtId="0" fontId="22" fillId="0" borderId="0" xfId="0" applyFont="1" applyFill="1" applyAlignment="1">
      <alignment horizontal="left"/>
    </xf>
    <xf numFmtId="0" fontId="24" fillId="0" borderId="0" xfId="0" applyFont="1" applyFill="1"/>
    <xf numFmtId="0" fontId="25" fillId="0" borderId="0" xfId="3" applyFont="1" applyFill="1"/>
    <xf numFmtId="0" fontId="23" fillId="0" borderId="0" xfId="0" applyFont="1" applyFill="1" applyAlignment="1">
      <alignment horizontal="left" indent="1"/>
    </xf>
    <xf numFmtId="0" fontId="0" fillId="3" borderId="2" xfId="4" applyFont="1"/>
    <xf numFmtId="0" fontId="11" fillId="3" borderId="2" xfId="4" applyFont="1"/>
    <xf numFmtId="0" fontId="26" fillId="0" borderId="0" xfId="0" applyFont="1"/>
    <xf numFmtId="0" fontId="11" fillId="3" borderId="2" xfId="4" applyFont="1" applyAlignment="1">
      <alignment vertical="center"/>
    </xf>
    <xf numFmtId="0" fontId="0" fillId="3" borderId="2" xfId="4" applyFont="1" applyAlignment="1">
      <alignment vertical="center"/>
    </xf>
    <xf numFmtId="0" fontId="16" fillId="5" borderId="1" xfId="5" applyFill="1" applyBorder="1"/>
    <xf numFmtId="0" fontId="16" fillId="5" borderId="1" xfId="5" applyNumberFormat="1" applyFill="1" applyBorder="1" applyAlignment="1">
      <alignment horizontal="center"/>
    </xf>
    <xf numFmtId="0" fontId="4" fillId="6" borderId="1" xfId="0" applyFont="1" applyFill="1" applyBorder="1" applyAlignment="1">
      <alignment vertical="center"/>
    </xf>
    <xf numFmtId="3" fontId="8" fillId="2" borderId="1" xfId="2" applyNumberFormat="1" applyFont="1" applyBorder="1" applyAlignment="1">
      <alignment vertical="center"/>
    </xf>
    <xf numFmtId="42" fontId="8" fillId="2" borderId="4" xfId="2" applyNumberFormat="1" applyFont="1" applyBorder="1" applyAlignment="1">
      <alignment vertical="center"/>
    </xf>
    <xf numFmtId="0" fontId="4" fillId="6" borderId="5" xfId="0" applyFont="1" applyFill="1" applyBorder="1" applyAlignment="1">
      <alignment vertical="center"/>
    </xf>
    <xf numFmtId="42" fontId="0" fillId="0" borderId="6" xfId="0" applyNumberFormat="1" applyFont="1" applyBorder="1"/>
    <xf numFmtId="42" fontId="4" fillId="0" borderId="6" xfId="0" applyNumberFormat="1" applyFont="1" applyBorder="1" applyAlignment="1">
      <alignment vertical="center"/>
    </xf>
    <xf numFmtId="0" fontId="4" fillId="6" borderId="7" xfId="0" applyFont="1" applyFill="1" applyBorder="1" applyAlignment="1">
      <alignment vertical="center"/>
    </xf>
    <xf numFmtId="0" fontId="0" fillId="0" borderId="0" xfId="0"/>
    <xf numFmtId="0" fontId="16" fillId="5" borderId="1" xfId="5" applyFill="1" applyBorder="1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quotePrefix="1" applyFill="1" applyBorder="1"/>
    <xf numFmtId="0" fontId="0" fillId="0" borderId="0" xfId="0" quotePrefix="1" applyFill="1" applyBorder="1" applyAlignment="1">
      <alignment vertical="top"/>
    </xf>
    <xf numFmtId="0" fontId="0" fillId="0" borderId="0" xfId="0"/>
    <xf numFmtId="0" fontId="16" fillId="5" borderId="9" xfId="5" applyFill="1" applyBorder="1" applyAlignment="1">
      <alignment horizontal="center"/>
    </xf>
    <xf numFmtId="0" fontId="0" fillId="0" borderId="0" xfId="0"/>
    <xf numFmtId="0" fontId="16" fillId="5" borderId="1" xfId="5" applyFill="1" applyBorder="1" applyAlignment="1">
      <alignment horizontal="left"/>
    </xf>
    <xf numFmtId="3" fontId="1" fillId="2" borderId="4" xfId="2" applyNumberFormat="1" applyFont="1" applyBorder="1"/>
    <xf numFmtId="0" fontId="4" fillId="6" borderId="1" xfId="0" applyFont="1" applyFill="1" applyBorder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42" fontId="4" fillId="0" borderId="0" xfId="1" applyNumberFormat="1" applyFont="1" applyAlignment="1">
      <alignment horizontal="center" vertical="center"/>
    </xf>
    <xf numFmtId="9" fontId="0" fillId="0" borderId="0" xfId="6" applyFont="1" applyAlignment="1">
      <alignment horizontal="center"/>
    </xf>
    <xf numFmtId="0" fontId="11" fillId="0" borderId="0" xfId="4" applyFont="1" applyFill="1" applyBorder="1"/>
    <xf numFmtId="0" fontId="0" fillId="0" borderId="0" xfId="0" applyAlignment="1">
      <alignment horizontal="left"/>
    </xf>
    <xf numFmtId="0" fontId="0" fillId="0" borderId="8" xfId="0" applyBorder="1"/>
    <xf numFmtId="0" fontId="0" fillId="0" borderId="0" xfId="0"/>
    <xf numFmtId="3" fontId="4" fillId="0" borderId="3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</cellXfs>
  <cellStyles count="7">
    <cellStyle name="Accent1" xfId="5" builtinId="29"/>
    <cellStyle name="Currency" xfId="1" builtinId="4"/>
    <cellStyle name="Good" xfId="2" builtinId="26"/>
    <cellStyle name="Hyperlink" xfId="3" builtinId="8"/>
    <cellStyle name="Normal" xfId="0" builtinId="0"/>
    <cellStyle name="Note" xfId="4" builtinId="10"/>
    <cellStyle name="Percent" xfId="6" builtinId="5"/>
  </cellStyles>
  <dxfs count="0"/>
  <tableStyles count="0" defaultTableStyle="TableStyleMedium2" defaultPivotStyle="PivotStyleLight16"/>
  <colors>
    <mruColors>
      <color rgb="FFBEE395"/>
      <color rgb="FF04182E"/>
      <color rgb="FFFD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5</xdr:row>
      <xdr:rowOff>142876</xdr:rowOff>
    </xdr:from>
    <xdr:to>
      <xdr:col>22</xdr:col>
      <xdr:colOff>247650</xdr:colOff>
      <xdr:row>27</xdr:row>
      <xdr:rowOff>85725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76A684B-1337-434D-B058-348A266874C3}"/>
            </a:ext>
          </a:extLst>
        </xdr:cNvPr>
        <xdr:cNvSpPr/>
      </xdr:nvSpPr>
      <xdr:spPr>
        <a:xfrm>
          <a:off x="3752850" y="1095376"/>
          <a:ext cx="9906000" cy="4133849"/>
        </a:xfrm>
        <a:prstGeom prst="rect">
          <a:avLst/>
        </a:prstGeom>
        <a:solidFill>
          <a:schemeClr val="tx1">
            <a:alpha val="42000"/>
          </a:schemeClr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366713</xdr:colOff>
      <xdr:row>6</xdr:row>
      <xdr:rowOff>76200</xdr:rowOff>
    </xdr:from>
    <xdr:to>
      <xdr:col>21</xdr:col>
      <xdr:colOff>566738</xdr:colOff>
      <xdr:row>18</xdr:row>
      <xdr:rowOff>47626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D96CAE-1561-4DA7-A80A-8811627A2732}"/>
            </a:ext>
          </a:extLst>
        </xdr:cNvPr>
        <xdr:cNvSpPr txBox="1"/>
      </xdr:nvSpPr>
      <xdr:spPr>
        <a:xfrm>
          <a:off x="4633913" y="1219200"/>
          <a:ext cx="8734425" cy="2257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4800" b="0" i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dobe Fangsong Std R" panose="02020400000000000000" pitchFamily="18" charset="-128"/>
              <a:ea typeface="Adobe Fangsong Std R" panose="02020400000000000000" pitchFamily="18" charset="-128"/>
            </a:rPr>
            <a:t>Business Modeling and</a:t>
          </a:r>
          <a:r>
            <a:rPr lang="en-US" sz="4800" b="0" i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dobe Fangsong Std R" panose="02020400000000000000" pitchFamily="18" charset="-128"/>
              <a:ea typeface="Adobe Fangsong Std R" panose="02020400000000000000" pitchFamily="18" charset="-128"/>
            </a:rPr>
            <a:t> Data Analysis with Microsoft Solver</a:t>
          </a:r>
          <a:endParaRPr lang="en-US" sz="4800" b="0" i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dobe Fangsong Std R" panose="02020400000000000000" pitchFamily="18" charset="-128"/>
            <a:ea typeface="Adobe Fangsong Std R" panose="02020400000000000000" pitchFamily="18" charset="-128"/>
          </a:endParaRPr>
        </a:p>
      </xdr:txBody>
    </xdr:sp>
    <xdr:clientData/>
  </xdr:twoCellAnchor>
  <xdr:twoCellAnchor>
    <xdr:from>
      <xdr:col>22</xdr:col>
      <xdr:colOff>590550</xdr:colOff>
      <xdr:row>35</xdr:row>
      <xdr:rowOff>180975</xdr:rowOff>
    </xdr:from>
    <xdr:to>
      <xdr:col>28</xdr:col>
      <xdr:colOff>476250</xdr:colOff>
      <xdr:row>38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9834E1B-E360-4877-96EC-65D6356FF26E}"/>
            </a:ext>
          </a:extLst>
        </xdr:cNvPr>
        <xdr:cNvSpPr txBox="1"/>
      </xdr:nvSpPr>
      <xdr:spPr>
        <a:xfrm>
          <a:off x="14001750" y="6848475"/>
          <a:ext cx="3543300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Presenter:</a:t>
          </a:r>
          <a:r>
            <a:rPr lang="en-US" sz="2400" baseline="0">
              <a:solidFill>
                <a:schemeClr val="bg1"/>
              </a:solidFill>
            </a:rPr>
            <a:t> Tim Wright</a:t>
          </a:r>
          <a:endParaRPr lang="en-US" sz="24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</xdr:colOff>
      <xdr:row>36</xdr:row>
      <xdr:rowOff>66675</xdr:rowOff>
    </xdr:from>
    <xdr:to>
      <xdr:col>1</xdr:col>
      <xdr:colOff>552450</xdr:colOff>
      <xdr:row>38</xdr:row>
      <xdr:rowOff>161925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FF1962B-E946-493B-BE1A-FD0F6E4FAD1A}"/>
            </a:ext>
          </a:extLst>
        </xdr:cNvPr>
        <xdr:cNvCxnSpPr/>
      </xdr:nvCxnSpPr>
      <xdr:spPr>
        <a:xfrm flipH="1">
          <a:off x="628650" y="7019925"/>
          <a:ext cx="533400" cy="476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109538</xdr:colOff>
      <xdr:row>18</xdr:row>
      <xdr:rowOff>57150</xdr:rowOff>
    </xdr:from>
    <xdr:to>
      <xdr:col>18</xdr:col>
      <xdr:colOff>381000</xdr:colOff>
      <xdr:row>27</xdr:row>
      <xdr:rowOff>47626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E29BCE9-9DB0-4EAE-B232-6F97C09B768D}"/>
            </a:ext>
          </a:extLst>
        </xdr:cNvPr>
        <xdr:cNvSpPr txBox="1"/>
      </xdr:nvSpPr>
      <xdr:spPr>
        <a:xfrm>
          <a:off x="4986338" y="3486150"/>
          <a:ext cx="6367462" cy="1704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0" i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Adobe Fangsong Std R" panose="02020400000000000000" pitchFamily="18" charset="-128"/>
            </a:rPr>
            <a:t>1. Management's Business Modeling Initiative </a:t>
          </a:r>
        </a:p>
        <a:p>
          <a:endParaRPr lang="en-US" sz="1200" b="0" i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Adobe Fangsong Std R" panose="02020400000000000000" pitchFamily="18" charset="-128"/>
          </a:endParaRPr>
        </a:p>
        <a:p>
          <a:r>
            <a:rPr lang="en-US" sz="2000" b="0" i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Adobe Fangsong Std R" panose="02020400000000000000" pitchFamily="18" charset="-128"/>
            </a:rPr>
            <a:t>2. Business Objectives Analysis</a:t>
          </a:r>
        </a:p>
        <a:p>
          <a:endParaRPr lang="en-US" sz="1200" b="0" i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Adobe Fangsong Std R" panose="02020400000000000000" pitchFamily="18" charset="-128"/>
          </a:endParaRPr>
        </a:p>
        <a:p>
          <a:r>
            <a:rPr lang="en-US" sz="2000" b="0" i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Adobe Fangsong Std R" panose="02020400000000000000" pitchFamily="18" charset="-128"/>
            </a:rPr>
            <a:t>3. The Model and Solver Solution</a:t>
          </a:r>
        </a:p>
        <a:p>
          <a:endParaRPr lang="en-US" sz="2000" b="0" i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Adobe Fangsong Std R" panose="02020400000000000000" pitchFamily="18" charset="-128"/>
          </a:endParaRPr>
        </a:p>
        <a:p>
          <a:endParaRPr lang="en-US" sz="2000" b="0" i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Adobe Fangsong Std R" panose="02020400000000000000" pitchFamily="18" charset="-128"/>
          </a:endParaRPr>
        </a:p>
        <a:p>
          <a:endParaRPr lang="en-US" sz="2000" b="0" i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+mn-lt"/>
            <a:ea typeface="Adobe Fangsong Std R" panose="02020400000000000000" pitchFamily="18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10</xdr:col>
      <xdr:colOff>595312</xdr:colOff>
      <xdr:row>18</xdr:row>
      <xdr:rowOff>7937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FD547C-780B-4164-AD9E-56BD6BF4B3FA}"/>
            </a:ext>
          </a:extLst>
        </xdr:cNvPr>
        <xdr:cNvSpPr txBox="1"/>
      </xdr:nvSpPr>
      <xdr:spPr>
        <a:xfrm>
          <a:off x="293688" y="1087438"/>
          <a:ext cx="6095999" cy="2484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bg2">
              <a:lumMod val="1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The company is creating</a:t>
          </a:r>
          <a:r>
            <a:rPr lang="en-US" sz="1100" baseline="0"/>
            <a:t> a new business unit in the </a:t>
          </a:r>
          <a:r>
            <a:rPr lang="en-US" sz="1100"/>
            <a:t>United States. This new business</a:t>
          </a:r>
          <a:r>
            <a:rPr lang="en-US" sz="1100" baseline="0"/>
            <a:t> unit will have an annual payroll budget of 5 million.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The staffing plan requires 15% of the FTEs to be executives, 15% line managers and 30% mid-level managers.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average base comp for the executive positions is $450,000, line managers $250,000 and mid-level managers $100,000.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Anticipated profit generated for each category is 10% of the base comp.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Additional requirements are</a:t>
          </a:r>
          <a:r>
            <a:rPr lang="en-US" sz="1100" baseline="0"/>
            <a:t> an appropriate number of overhead staff made up of nonexempt positions with an overtime ceiling. And finally, the plan requires a 5% set aside for contingencies. </a:t>
          </a:r>
          <a:r>
            <a:rPr lang="en-US" sz="1100"/>
            <a:t>	</a:t>
          </a:r>
        </a:p>
        <a:p>
          <a:endParaRPr lang="en-US" sz="1100"/>
        </a:p>
        <a:p>
          <a:r>
            <a:rPr lang="en-US" sz="1100"/>
            <a:t>		</a:t>
          </a:r>
        </a:p>
        <a:p>
          <a:r>
            <a:rPr lang="en-US" sz="1100"/>
            <a:t>			</a:t>
          </a:r>
        </a:p>
        <a:p>
          <a:endParaRPr lang="en-US" sz="1100"/>
        </a:p>
      </xdr:txBody>
    </xdr:sp>
    <xdr:clientData/>
  </xdr:twoCellAnchor>
  <xdr:twoCellAnchor>
    <xdr:from>
      <xdr:col>1</xdr:col>
      <xdr:colOff>0</xdr:colOff>
      <xdr:row>19</xdr:row>
      <xdr:rowOff>7594</xdr:rowOff>
    </xdr:from>
    <xdr:to>
      <xdr:col>10</xdr:col>
      <xdr:colOff>595312</xdr:colOff>
      <xdr:row>30</xdr:row>
      <xdr:rowOff>15531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DFD423-D203-458B-A128-7292336FF050}"/>
            </a:ext>
          </a:extLst>
        </xdr:cNvPr>
        <xdr:cNvSpPr txBox="1"/>
      </xdr:nvSpPr>
      <xdr:spPr>
        <a:xfrm>
          <a:off x="293688" y="3762032"/>
          <a:ext cx="6095999" cy="210343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bg2">
              <a:lumMod val="1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HR's Task: Develop a model to determine the number of each category of jobs needed based on the budget and </a:t>
          </a:r>
          <a:r>
            <a:rPr lang="en-US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maximizing profit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  <a:r>
            <a:rPr lang="en-US"/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this case, multiple decisions need to be made showing the best possible solution while simultaneously satisfying a number of requirements (or constraints);</a:t>
          </a:r>
          <a:r>
            <a:rPr lang="en-US"/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Goal: Create a linear optimization model for a staff business unit with a 5,000,000 salary budget, that addresses the constraints;</a:t>
          </a:r>
          <a:r>
            <a:rPr lang="en-US"/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Solution: Business modeling with Microsoft Solver to optimize the best method to allocate the staffing plan's personnel.</a:t>
          </a:r>
          <a:r>
            <a:rPr lang="en-US"/>
            <a:t> </a:t>
          </a:r>
          <a:r>
            <a:rPr lang="en-US" sz="1100"/>
            <a:t>	</a:t>
          </a:r>
        </a:p>
        <a:p>
          <a:endParaRPr lang="en-US" sz="1100"/>
        </a:p>
        <a:p>
          <a:r>
            <a:rPr lang="en-US" sz="1100"/>
            <a:t>		</a:t>
          </a:r>
        </a:p>
        <a:p>
          <a:r>
            <a:rPr lang="en-US" sz="1100"/>
            <a:t>			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285749</xdr:colOff>
      <xdr:row>3</xdr:row>
      <xdr:rowOff>132513</xdr:rowOff>
    </xdr:from>
    <xdr:to>
      <xdr:col>20</xdr:col>
      <xdr:colOff>174625</xdr:colOff>
      <xdr:row>26</xdr:row>
      <xdr:rowOff>93662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48284B-8902-4D54-AC98-B3A80B7E9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687" y="910388"/>
          <a:ext cx="4167188" cy="43426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24</xdr:row>
      <xdr:rowOff>0</xdr:rowOff>
    </xdr:from>
    <xdr:to>
      <xdr:col>11</xdr:col>
      <xdr:colOff>9525</xdr:colOff>
      <xdr:row>44</xdr:row>
      <xdr:rowOff>31505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84A2C41-3634-4A42-9636-77AE7503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8481" y="4740519"/>
          <a:ext cx="5592640" cy="3988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11</xdr:col>
      <xdr:colOff>9525</xdr:colOff>
      <xdr:row>20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0AF662-0F41-4C5F-B0CE-C7F10B7DA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5591175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337039</xdr:colOff>
      <xdr:row>4</xdr:row>
      <xdr:rowOff>139211</xdr:rowOff>
    </xdr:from>
    <xdr:to>
      <xdr:col>8</xdr:col>
      <xdr:colOff>826461</xdr:colOff>
      <xdr:row>26</xdr:row>
      <xdr:rowOff>23444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A5B0F6-966B-4EA9-A6E7-CE37E430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154" y="1047749"/>
          <a:ext cx="4072288" cy="42437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415636</xdr:colOff>
      <xdr:row>5</xdr:row>
      <xdr:rowOff>164521</xdr:rowOff>
    </xdr:from>
    <xdr:to>
      <xdr:col>20</xdr:col>
      <xdr:colOff>113368</xdr:colOff>
      <xdr:row>26</xdr:row>
      <xdr:rowOff>152624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5EC48C-EC69-46CD-A00E-F5C3444D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1264226"/>
          <a:ext cx="4849891" cy="398860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240721</xdr:colOff>
      <xdr:row>8</xdr:row>
      <xdr:rowOff>112567</xdr:rowOff>
    </xdr:from>
    <xdr:to>
      <xdr:col>11</xdr:col>
      <xdr:colOff>21293</xdr:colOff>
      <xdr:row>32</xdr:row>
      <xdr:rowOff>41563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B7936F-30F2-4905-9BE7-BA23E01D5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1"/>
        <a:stretch/>
      </xdr:blipFill>
      <xdr:spPr>
        <a:xfrm>
          <a:off x="5661312" y="1783772"/>
          <a:ext cx="992845" cy="45009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311727</xdr:colOff>
      <xdr:row>15</xdr:row>
      <xdr:rowOff>34635</xdr:rowOff>
    </xdr:from>
    <xdr:to>
      <xdr:col>7</xdr:col>
      <xdr:colOff>530590</xdr:colOff>
      <xdr:row>32</xdr:row>
      <xdr:rowOff>185304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C4A856-CCF3-4A65-808F-981430E98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5" y="2848840"/>
          <a:ext cx="4262658" cy="338916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21</xdr:col>
      <xdr:colOff>155865</xdr:colOff>
      <xdr:row>15</xdr:row>
      <xdr:rowOff>112568</xdr:rowOff>
    </xdr:from>
    <xdr:to>
      <xdr:col>25</xdr:col>
      <xdr:colOff>43297</xdr:colOff>
      <xdr:row>24</xdr:row>
      <xdr:rowOff>7793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54E184A-DECC-4FA7-97BA-9823E0700F57}"/>
            </a:ext>
          </a:extLst>
        </xdr:cNvPr>
        <xdr:cNvGrpSpPr/>
      </xdr:nvGrpSpPr>
      <xdr:grpSpPr>
        <a:xfrm>
          <a:off x="12547024" y="3117273"/>
          <a:ext cx="2008909" cy="1609725"/>
          <a:chOff x="12858750" y="3004705"/>
          <a:chExt cx="2008909" cy="1609725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7AA4B83-D076-447D-8F9E-79EACA2EE8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58750" y="3004705"/>
            <a:ext cx="2008909" cy="1609725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08CBDAFB-8D8E-43AA-88CA-20622E94CBC8}"/>
              </a:ext>
            </a:extLst>
          </xdr:cNvPr>
          <xdr:cNvSpPr/>
        </xdr:nvSpPr>
        <xdr:spPr>
          <a:xfrm>
            <a:off x="13225895" y="3475759"/>
            <a:ext cx="1580284" cy="581025"/>
          </a:xfrm>
          <a:prstGeom prst="ellipse">
            <a:avLst/>
          </a:prstGeom>
          <a:noFill/>
          <a:ln w="28575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20</xdr:col>
      <xdr:colOff>536863</xdr:colOff>
      <xdr:row>3</xdr:row>
      <xdr:rowOff>147205</xdr:rowOff>
    </xdr:from>
    <xdr:to>
      <xdr:col>26</xdr:col>
      <xdr:colOff>252843</xdr:colOff>
      <xdr:row>12</xdr:row>
      <xdr:rowOff>23380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0E7B201-BEAF-41C0-820B-B93E5ADE7E18}"/>
            </a:ext>
          </a:extLst>
        </xdr:cNvPr>
        <xdr:cNvGrpSpPr/>
      </xdr:nvGrpSpPr>
      <xdr:grpSpPr>
        <a:xfrm>
          <a:off x="12321886" y="865910"/>
          <a:ext cx="3049730" cy="1590675"/>
          <a:chOff x="12858750" y="1099705"/>
          <a:chExt cx="3049731" cy="1590675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79C98D99-B8D5-44E7-A06D-9E04D5B2F9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58750" y="1099705"/>
            <a:ext cx="3049731" cy="1590675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4C6ED783-4B4C-4EBB-8F5B-70C5BE60E6F8}"/>
              </a:ext>
            </a:extLst>
          </xdr:cNvPr>
          <xdr:cNvSpPr/>
        </xdr:nvSpPr>
        <xdr:spPr>
          <a:xfrm>
            <a:off x="13992225" y="1338696"/>
            <a:ext cx="1221797" cy="457200"/>
          </a:xfrm>
          <a:prstGeom prst="ellipse">
            <a:avLst/>
          </a:prstGeom>
          <a:noFill/>
          <a:ln w="28575">
            <a:solidFill>
              <a:srgbClr val="FF0000"/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9</xdr:row>
      <xdr:rowOff>30163</xdr:rowOff>
    </xdr:from>
    <xdr:to>
      <xdr:col>4</xdr:col>
      <xdr:colOff>93884</xdr:colOff>
      <xdr:row>19</xdr:row>
      <xdr:rowOff>33423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E29044-C0E2-4026-8091-477B2E7E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2173288"/>
          <a:ext cx="1927446" cy="2495635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Documents\All%20Holy%20Macros\All%20Holy%20Macros\MrExcelXL\SOLVSAM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 Tour"/>
      <sheetName val="Product Mix"/>
      <sheetName val="Shipping Routes"/>
      <sheetName val="Staff Scheduling"/>
      <sheetName val="Maximizing Income"/>
      <sheetName val="Portfolio of Securities"/>
      <sheetName val="Engineering Design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G6">
            <v>9</v>
          </cell>
        </row>
        <row r="8">
          <cell r="G8">
            <v>0.05</v>
          </cell>
        </row>
        <row r="9">
          <cell r="G9">
            <v>8</v>
          </cell>
        </row>
        <row r="10">
          <cell r="G10">
            <v>1E-4</v>
          </cell>
        </row>
        <row r="12">
          <cell r="G12">
            <v>300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solver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twright1984@icloud.com?subject=Calculating%20Break%20Even%20&amp;%20Target%20Sales%20in%20Excel" TargetMode="External"/><Relationship Id="rId7" Type="http://schemas.openxmlformats.org/officeDocument/2006/relationships/image" Target="../media/image11.jpeg"/><Relationship Id="rId2" Type="http://schemas.openxmlformats.org/officeDocument/2006/relationships/hyperlink" Target="https://www.createspace.com/6607014" TargetMode="External"/><Relationship Id="rId1" Type="http://schemas.openxmlformats.org/officeDocument/2006/relationships/hyperlink" Target="http://mobile-train.com/passtest/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://mobile-train.com/timwright-hr/" TargetMode="External"/><Relationship Id="rId4" Type="http://schemas.openxmlformats.org/officeDocument/2006/relationships/hyperlink" Target="https://www.linkedin.com/in/timwrighth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70C0"/>
  </sheetPr>
  <dimension ref="C36:L37"/>
  <sheetViews>
    <sheetView showGridLines="0" tabSelected="1" workbookViewId="0">
      <selection activeCell="AB14" sqref="AB14"/>
    </sheetView>
  </sheetViews>
  <sheetFormatPr defaultRowHeight="15" x14ac:dyDescent="0.25"/>
  <sheetData>
    <row r="36" spans="3:12" ht="22.5" x14ac:dyDescent="0.3">
      <c r="C36" s="29" t="s">
        <v>32</v>
      </c>
    </row>
    <row r="37" spans="3:12" x14ac:dyDescent="0.25">
      <c r="L37" t="s">
        <v>31</v>
      </c>
    </row>
  </sheetData>
  <sheetProtection algorithmName="SHA-512" hashValue="aBfj4dRtk2ie96d1mti+r1w8Y5yyft3SNVgeyyAt740ij+nr8sKJqF7lFbL7afmuxkjLKIXDlczkZXD7xkcaMQ==" saltValue="Uh3bfM8tfFmVjiyCXT3ZlQ==" spinCount="100000" sheet="1" selectLockedCells="1" selectUnlockedCells="1"/>
  <pageMargins left="0.7" right="0.7" top="0.75" bottom="0.75" header="0.3" footer="0.3"/>
  <drawing r:id="rId1"/>
  <legacy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A1:M27"/>
  <sheetViews>
    <sheetView zoomScale="120" zoomScaleNormal="120" workbookViewId="0">
      <selection activeCell="M22" sqref="M22"/>
    </sheetView>
  </sheetViews>
  <sheetFormatPr defaultRowHeight="15" x14ac:dyDescent="0.25"/>
  <cols>
    <col min="1" max="1" width="4.42578125" customWidth="1"/>
  </cols>
  <sheetData>
    <row r="1" spans="1:13" s="6" customFormat="1" ht="25.5" customHeight="1" x14ac:dyDescent="0.5">
      <c r="A1" s="30" t="s">
        <v>80</v>
      </c>
      <c r="B1" s="31"/>
      <c r="C1" s="31"/>
      <c r="D1" s="31"/>
      <c r="E1" s="31"/>
      <c r="F1" s="31"/>
      <c r="G1" s="30"/>
      <c r="H1" s="31"/>
      <c r="I1" s="31"/>
      <c r="J1" s="31"/>
      <c r="K1" s="31"/>
      <c r="L1"/>
      <c r="M1"/>
    </row>
    <row r="3" spans="1:13" x14ac:dyDescent="0.25">
      <c r="B3" t="s">
        <v>20</v>
      </c>
    </row>
    <row r="4" spans="1:13" x14ac:dyDescent="0.25">
      <c r="B4" s="1" t="s">
        <v>79</v>
      </c>
    </row>
    <row r="5" spans="1:13" x14ac:dyDescent="0.25">
      <c r="B5" s="1"/>
    </row>
    <row r="6" spans="1:13" x14ac:dyDescent="0.25">
      <c r="B6" s="1"/>
    </row>
    <row r="7" spans="1:13" x14ac:dyDescent="0.25">
      <c r="B7" s="1"/>
    </row>
    <row r="8" spans="1:13" x14ac:dyDescent="0.25">
      <c r="B8" s="1"/>
    </row>
    <row r="9" spans="1:13" x14ac:dyDescent="0.25">
      <c r="B9" s="1"/>
    </row>
    <row r="10" spans="1:13" x14ac:dyDescent="0.25">
      <c r="B10" s="1"/>
    </row>
    <row r="11" spans="1:13" x14ac:dyDescent="0.25"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13" x14ac:dyDescent="0.25">
      <c r="C12" s="11"/>
      <c r="D12" s="11"/>
      <c r="E12" s="11"/>
      <c r="F12" s="11"/>
      <c r="G12" s="11"/>
      <c r="H12" s="11"/>
    </row>
    <row r="13" spans="1:13" x14ac:dyDescent="0.25">
      <c r="C13" s="11"/>
      <c r="D13" s="11"/>
      <c r="E13" s="11"/>
      <c r="F13" s="11"/>
      <c r="G13" s="11"/>
      <c r="H13" s="11"/>
    </row>
    <row r="14" spans="1:13" x14ac:dyDescent="0.25">
      <c r="C14" s="11"/>
      <c r="D14" s="11"/>
      <c r="E14" s="11"/>
      <c r="F14" s="11"/>
      <c r="G14" s="11"/>
      <c r="H14" s="11"/>
    </row>
    <row r="15" spans="1:13" x14ac:dyDescent="0.25">
      <c r="C15" s="11"/>
      <c r="D15" s="11"/>
      <c r="E15" s="11"/>
      <c r="F15" s="11"/>
      <c r="G15" s="11"/>
      <c r="H15" s="11"/>
    </row>
    <row r="22" spans="2:2" x14ac:dyDescent="0.25">
      <c r="B22" s="15"/>
    </row>
    <row r="24" spans="2:2" x14ac:dyDescent="0.25">
      <c r="B24" s="11"/>
    </row>
    <row r="26" spans="2:2" x14ac:dyDescent="0.25">
      <c r="B26" s="11"/>
    </row>
    <row r="27" spans="2:2" x14ac:dyDescent="0.25">
      <c r="B27" s="3"/>
    </row>
  </sheetData>
  <sheetProtection algorithmName="SHA-512" hashValue="QKmR9BwxKp4vpAOiMYxVl+8JLYsJyvOJcaR+TWuqJ7GWNbe2IEoZoMMgYY6qHQAd7sDEs9hogAzCH0BPfRzjtg==" saltValue="CuUvFHudUC5KPuEyIzlxx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G52"/>
  <sheetViews>
    <sheetView zoomScale="120" zoomScaleNormal="120" workbookViewId="0">
      <selection activeCell="J32" sqref="J32:J33"/>
    </sheetView>
  </sheetViews>
  <sheetFormatPr defaultRowHeight="15" x14ac:dyDescent="0.25"/>
  <cols>
    <col min="1" max="1" width="4.42578125" customWidth="1"/>
  </cols>
  <sheetData>
    <row r="1" spans="1:7" s="6" customFormat="1" ht="31.5" x14ac:dyDescent="0.5">
      <c r="A1" s="28" t="s">
        <v>58</v>
      </c>
      <c r="B1" s="27"/>
      <c r="C1" s="28"/>
      <c r="D1" s="28"/>
      <c r="E1" s="28"/>
      <c r="F1" s="28"/>
      <c r="G1" s="28"/>
    </row>
    <row r="4" spans="1:7" x14ac:dyDescent="0.25">
      <c r="B4" s="12" t="s">
        <v>33</v>
      </c>
      <c r="C4" s="11"/>
    </row>
    <row r="5" spans="1:7" x14ac:dyDescent="0.25">
      <c r="B5" s="12"/>
      <c r="C5" s="11"/>
    </row>
    <row r="6" spans="1:7" x14ac:dyDescent="0.25">
      <c r="B6" s="13" t="s">
        <v>62</v>
      </c>
      <c r="C6" s="11"/>
    </row>
    <row r="7" spans="1:7" x14ac:dyDescent="0.25">
      <c r="B7" s="12" t="s">
        <v>36</v>
      </c>
      <c r="C7" s="11"/>
    </row>
    <row r="8" spans="1:7" x14ac:dyDescent="0.25">
      <c r="B8" s="12" t="s">
        <v>68</v>
      </c>
      <c r="C8" s="11"/>
    </row>
    <row r="9" spans="1:7" s="41" customFormat="1" x14ac:dyDescent="0.25">
      <c r="B9" s="12" t="s">
        <v>64</v>
      </c>
      <c r="C9" s="11"/>
    </row>
    <row r="10" spans="1:7" x14ac:dyDescent="0.25">
      <c r="C10" s="11"/>
    </row>
    <row r="11" spans="1:7" x14ac:dyDescent="0.25">
      <c r="B11" s="13" t="s">
        <v>16</v>
      </c>
      <c r="C11" s="11"/>
    </row>
    <row r="12" spans="1:7" x14ac:dyDescent="0.25">
      <c r="B12" s="12" t="s">
        <v>27</v>
      </c>
      <c r="C12" s="11"/>
    </row>
    <row r="13" spans="1:7" x14ac:dyDescent="0.25">
      <c r="B13" s="12" t="s">
        <v>19</v>
      </c>
      <c r="C13" s="11"/>
    </row>
    <row r="14" spans="1:7" x14ac:dyDescent="0.25">
      <c r="C14" s="11"/>
    </row>
    <row r="15" spans="1:7" x14ac:dyDescent="0.25">
      <c r="B15" s="3" t="s">
        <v>63</v>
      </c>
      <c r="C15" s="11"/>
    </row>
    <row r="16" spans="1:7" x14ac:dyDescent="0.25">
      <c r="B16" s="12" t="s">
        <v>12</v>
      </c>
      <c r="C16" s="11"/>
    </row>
    <row r="17" spans="2:3" x14ac:dyDescent="0.25">
      <c r="B17" s="12" t="s">
        <v>28</v>
      </c>
      <c r="C17" s="11"/>
    </row>
    <row r="18" spans="2:3" x14ac:dyDescent="0.25">
      <c r="B18" s="12" t="s">
        <v>21</v>
      </c>
      <c r="C18" s="11"/>
    </row>
    <row r="19" spans="2:3" x14ac:dyDescent="0.25">
      <c r="C19" s="11"/>
    </row>
    <row r="20" spans="2:3" x14ac:dyDescent="0.25">
      <c r="B20" s="13" t="s">
        <v>17</v>
      </c>
      <c r="C20" s="11"/>
    </row>
    <row r="21" spans="2:3" x14ac:dyDescent="0.25">
      <c r="B21" s="12" t="s">
        <v>18</v>
      </c>
      <c r="C21" s="11"/>
    </row>
    <row r="22" spans="2:3" x14ac:dyDescent="0.25">
      <c r="B22" s="14" t="s">
        <v>30</v>
      </c>
      <c r="C22" s="11"/>
    </row>
    <row r="23" spans="2:3" x14ac:dyDescent="0.25">
      <c r="B23" s="12" t="s">
        <v>23</v>
      </c>
      <c r="C23" s="11"/>
    </row>
    <row r="24" spans="2:3" x14ac:dyDescent="0.25">
      <c r="B24" s="12" t="s">
        <v>24</v>
      </c>
      <c r="C24" s="11"/>
    </row>
    <row r="25" spans="2:3" x14ac:dyDescent="0.25">
      <c r="B25" s="12" t="s">
        <v>25</v>
      </c>
      <c r="C25" s="11"/>
    </row>
    <row r="26" spans="2:3" x14ac:dyDescent="0.25">
      <c r="B26" s="12" t="s">
        <v>65</v>
      </c>
      <c r="C26" s="11"/>
    </row>
    <row r="27" spans="2:3" x14ac:dyDescent="0.25">
      <c r="B27" s="12" t="s">
        <v>22</v>
      </c>
      <c r="C27" s="11"/>
    </row>
    <row r="28" spans="2:3" x14ac:dyDescent="0.25">
      <c r="B28" s="12" t="s">
        <v>29</v>
      </c>
      <c r="C28" s="11"/>
    </row>
    <row r="52" spans="2:2" x14ac:dyDescent="0.25">
      <c r="B52" t="s">
        <v>26</v>
      </c>
    </row>
  </sheetData>
  <sheetProtection algorithmName="SHA-512" hashValue="85CU629tDNGy3yuHpX2EA6WXiHnP8H6gI2QgrsSoRVohmI+iP4KgFigh5ve0AP1/KoUt0zPIjC/M91hCqynumA==" saltValue="id3Invp933ZcH5Bzc4L7w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23"/>
  <sheetViews>
    <sheetView zoomScale="130" zoomScaleNormal="130" workbookViewId="0">
      <selection activeCell="H20" sqref="H20"/>
    </sheetView>
  </sheetViews>
  <sheetFormatPr defaultRowHeight="15" x14ac:dyDescent="0.25"/>
  <cols>
    <col min="1" max="1" width="25.28515625" style="46" customWidth="1"/>
    <col min="2" max="2" width="15.85546875" style="46" customWidth="1"/>
    <col min="3" max="3" width="14.42578125" style="46" customWidth="1"/>
    <col min="4" max="4" width="12.7109375" style="46" customWidth="1"/>
    <col min="5" max="5" width="13.7109375" style="46" customWidth="1"/>
    <col min="6" max="7" width="10.85546875" style="46" customWidth="1"/>
    <col min="8" max="8" width="11.28515625" style="46" customWidth="1"/>
    <col min="9" max="9" width="12.7109375" style="46" customWidth="1"/>
    <col min="10" max="10" width="10.28515625" style="46" customWidth="1"/>
    <col min="11" max="16384" width="9.140625" style="46"/>
  </cols>
  <sheetData>
    <row r="1" spans="1:8" ht="26.25" x14ac:dyDescent="0.4">
      <c r="A1" s="28" t="s">
        <v>88</v>
      </c>
      <c r="B1" s="28"/>
      <c r="C1" s="28"/>
    </row>
    <row r="3" spans="1:8" x14ac:dyDescent="0.25">
      <c r="A3" s="32" t="s">
        <v>0</v>
      </c>
      <c r="B3" s="33" t="s">
        <v>14</v>
      </c>
      <c r="C3" s="42" t="s">
        <v>9</v>
      </c>
      <c r="D3" s="42" t="s">
        <v>1</v>
      </c>
      <c r="E3" s="42" t="s">
        <v>2</v>
      </c>
    </row>
    <row r="4" spans="1:8" x14ac:dyDescent="0.25">
      <c r="A4" s="34" t="s">
        <v>10</v>
      </c>
      <c r="B4" s="35">
        <v>1</v>
      </c>
      <c r="C4" s="4">
        <v>450000</v>
      </c>
      <c r="D4" s="4">
        <f>B4*C4</f>
        <v>450000</v>
      </c>
      <c r="E4" s="5">
        <f>D4*0.1</f>
        <v>45000</v>
      </c>
    </row>
    <row r="5" spans="1:8" x14ac:dyDescent="0.25">
      <c r="A5" s="34" t="s">
        <v>11</v>
      </c>
      <c r="B5" s="35">
        <v>1</v>
      </c>
      <c r="C5" s="4">
        <v>250000</v>
      </c>
      <c r="D5" s="4">
        <f>B5*C5</f>
        <v>250000</v>
      </c>
      <c r="E5" s="5">
        <f>D5*0.1</f>
        <v>25000</v>
      </c>
    </row>
    <row r="6" spans="1:8" x14ac:dyDescent="0.25">
      <c r="A6" s="34" t="s">
        <v>13</v>
      </c>
      <c r="B6" s="35">
        <v>1</v>
      </c>
      <c r="C6" s="4">
        <v>100000</v>
      </c>
      <c r="D6" s="4">
        <f>B6*C6</f>
        <v>100000</v>
      </c>
      <c r="E6" s="8">
        <f>D6*0.1</f>
        <v>10000</v>
      </c>
    </row>
    <row r="7" spans="1:8" x14ac:dyDescent="0.25">
      <c r="A7" s="34" t="s">
        <v>53</v>
      </c>
      <c r="B7" s="35">
        <v>1</v>
      </c>
      <c r="C7" s="4">
        <v>60000</v>
      </c>
      <c r="D7" s="4">
        <f>B7*C7</f>
        <v>60000</v>
      </c>
      <c r="E7" s="8"/>
    </row>
    <row r="8" spans="1:8" x14ac:dyDescent="0.25">
      <c r="A8" s="40" t="s">
        <v>51</v>
      </c>
      <c r="B8" s="58"/>
      <c r="C8" s="59"/>
      <c r="D8" s="4">
        <f>B19*D7</f>
        <v>30000</v>
      </c>
      <c r="E8" s="8"/>
    </row>
    <row r="9" spans="1:8" ht="15.75" thickBot="1" x14ac:dyDescent="0.3">
      <c r="A9" s="37" t="s">
        <v>71</v>
      </c>
      <c r="B9" s="60"/>
      <c r="C9" s="61"/>
      <c r="D9" s="38">
        <f>0.05*D10</f>
        <v>40000</v>
      </c>
      <c r="E9" s="39"/>
    </row>
    <row r="10" spans="1:8" x14ac:dyDescent="0.25">
      <c r="A10" s="2" t="s">
        <v>3</v>
      </c>
      <c r="B10" s="50">
        <f>SUM(B4:B7)</f>
        <v>4</v>
      </c>
      <c r="C10" s="7"/>
      <c r="D10" s="5">
        <f>SUM(D4:D6)</f>
        <v>800000</v>
      </c>
      <c r="E10" s="36">
        <f>SUM(E4:E6)</f>
        <v>80000</v>
      </c>
      <c r="H10" s="46">
        <v>5</v>
      </c>
    </row>
    <row r="11" spans="1:8" x14ac:dyDescent="0.25">
      <c r="A11" s="1"/>
    </row>
    <row r="12" spans="1:8" x14ac:dyDescent="0.25">
      <c r="A12" s="32" t="s">
        <v>5</v>
      </c>
      <c r="B12" s="4">
        <v>5000000</v>
      </c>
    </row>
    <row r="13" spans="1:8" x14ac:dyDescent="0.25">
      <c r="B13" s="4"/>
      <c r="C13" s="42" t="s">
        <v>59</v>
      </c>
      <c r="D13" s="47" t="s">
        <v>60</v>
      </c>
      <c r="E13" s="47" t="s">
        <v>4</v>
      </c>
    </row>
    <row r="14" spans="1:8" x14ac:dyDescent="0.25">
      <c r="A14" s="32" t="s">
        <v>4</v>
      </c>
      <c r="C14" s="43" t="s">
        <v>73</v>
      </c>
      <c r="D14" s="43" t="s">
        <v>61</v>
      </c>
      <c r="E14" s="44" t="s">
        <v>74</v>
      </c>
    </row>
    <row r="15" spans="1:8" x14ac:dyDescent="0.25">
      <c r="A15" s="34" t="s">
        <v>6</v>
      </c>
      <c r="B15" s="52">
        <v>0.15</v>
      </c>
      <c r="E15" s="16" t="s">
        <v>54</v>
      </c>
    </row>
    <row r="16" spans="1:8" x14ac:dyDescent="0.25">
      <c r="A16" s="34" t="s">
        <v>7</v>
      </c>
      <c r="B16" s="52">
        <v>0.15</v>
      </c>
      <c r="E16" s="16" t="s">
        <v>55</v>
      </c>
    </row>
    <row r="17" spans="1:5" x14ac:dyDescent="0.25">
      <c r="A17" s="34" t="s">
        <v>8</v>
      </c>
      <c r="B17" s="52">
        <v>0.3</v>
      </c>
      <c r="E17" s="16" t="s">
        <v>56</v>
      </c>
    </row>
    <row r="18" spans="1:5" x14ac:dyDescent="0.25">
      <c r="A18" s="34" t="s">
        <v>52</v>
      </c>
      <c r="B18" s="52">
        <v>0.1</v>
      </c>
      <c r="E18" s="45" t="s">
        <v>57</v>
      </c>
    </row>
    <row r="19" spans="1:5" ht="15.75" x14ac:dyDescent="0.3">
      <c r="A19" s="51" t="s">
        <v>70</v>
      </c>
      <c r="B19" s="53">
        <v>0.5</v>
      </c>
      <c r="E19" s="44" t="s">
        <v>75</v>
      </c>
    </row>
    <row r="20" spans="1:5" ht="15.75" x14ac:dyDescent="0.3">
      <c r="A20" s="34" t="s">
        <v>72</v>
      </c>
      <c r="B20" s="53">
        <v>0.05</v>
      </c>
      <c r="E20" s="44" t="s">
        <v>76</v>
      </c>
    </row>
    <row r="21" spans="1:5" x14ac:dyDescent="0.25">
      <c r="A21" s="1"/>
      <c r="B21" s="54"/>
    </row>
    <row r="22" spans="1:5" x14ac:dyDescent="0.25">
      <c r="B22" s="9"/>
    </row>
    <row r="23" spans="1:5" x14ac:dyDescent="0.25">
      <c r="A23" s="49" t="s">
        <v>69</v>
      </c>
      <c r="B23" s="55">
        <f>B7/SUM(B4:B6)</f>
        <v>0.33333333333333331</v>
      </c>
    </row>
  </sheetData>
  <mergeCells count="2">
    <mergeCell ref="B8:C8"/>
    <mergeCell ref="B9:C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70C0"/>
  </sheetPr>
  <dimension ref="A1:Q25"/>
  <sheetViews>
    <sheetView zoomScale="130" zoomScaleNormal="130" workbookViewId="0">
      <selection activeCell="M12" sqref="M12"/>
    </sheetView>
  </sheetViews>
  <sheetFormatPr defaultRowHeight="15" x14ac:dyDescent="0.25"/>
  <cols>
    <col min="1" max="1" width="27" customWidth="1"/>
    <col min="2" max="2" width="15.85546875" customWidth="1"/>
    <col min="3" max="3" width="14.42578125" customWidth="1"/>
    <col min="4" max="4" width="12.7109375" customWidth="1"/>
    <col min="5" max="5" width="13.7109375" customWidth="1"/>
    <col min="6" max="6" width="10.85546875" style="41" customWidth="1"/>
    <col min="7" max="7" width="27" style="48" customWidth="1"/>
    <col min="8" max="8" width="15.85546875" style="48" customWidth="1"/>
    <col min="9" max="9" width="14.42578125" style="48" customWidth="1"/>
    <col min="10" max="10" width="12.7109375" style="48" customWidth="1"/>
    <col min="11" max="11" width="13.7109375" style="48" customWidth="1"/>
    <col min="13" max="13" width="26" style="48" customWidth="1"/>
    <col min="14" max="14" width="15.85546875" style="48" customWidth="1"/>
    <col min="15" max="15" width="14.42578125" style="48" customWidth="1"/>
    <col min="16" max="16" width="12.7109375" style="48" customWidth="1"/>
    <col min="17" max="17" width="13.7109375" style="48" customWidth="1"/>
  </cols>
  <sheetData>
    <row r="1" spans="1:11" ht="26.25" x14ac:dyDescent="0.4">
      <c r="A1" s="28" t="s">
        <v>88</v>
      </c>
      <c r="B1" s="28"/>
      <c r="C1" s="28"/>
      <c r="G1"/>
      <c r="H1"/>
      <c r="I1"/>
      <c r="J1"/>
      <c r="K1"/>
    </row>
    <row r="2" spans="1:11" x14ac:dyDescent="0.25">
      <c r="G2"/>
      <c r="H2"/>
      <c r="I2"/>
      <c r="J2"/>
      <c r="K2"/>
    </row>
    <row r="3" spans="1:11" x14ac:dyDescent="0.25">
      <c r="A3" s="32" t="s">
        <v>0</v>
      </c>
      <c r="B3" s="33" t="s">
        <v>14</v>
      </c>
      <c r="C3" s="42" t="s">
        <v>77</v>
      </c>
      <c r="D3" s="42" t="s">
        <v>1</v>
      </c>
      <c r="E3" s="42" t="s">
        <v>2</v>
      </c>
      <c r="G3"/>
      <c r="H3"/>
      <c r="I3"/>
      <c r="J3"/>
      <c r="K3"/>
    </row>
    <row r="4" spans="1:11" x14ac:dyDescent="0.25">
      <c r="A4" s="34" t="s">
        <v>10</v>
      </c>
      <c r="B4" s="35">
        <v>5.4545454545454541</v>
      </c>
      <c r="C4" s="4">
        <v>450000</v>
      </c>
      <c r="D4" s="4">
        <f>B4*C4</f>
        <v>2454545.4545454546</v>
      </c>
      <c r="E4" s="5">
        <f>D4*0.1</f>
        <v>245454.54545454547</v>
      </c>
      <c r="G4"/>
      <c r="H4"/>
      <c r="I4"/>
      <c r="J4"/>
      <c r="K4"/>
    </row>
    <row r="5" spans="1:11" x14ac:dyDescent="0.25">
      <c r="A5" s="34" t="s">
        <v>11</v>
      </c>
      <c r="B5" s="35">
        <v>5.4545454545454541</v>
      </c>
      <c r="C5" s="4">
        <v>250000</v>
      </c>
      <c r="D5" s="4">
        <f>B5*C5</f>
        <v>1363636.3636363635</v>
      </c>
      <c r="E5" s="5">
        <f>D5*0.1</f>
        <v>136363.63636363635</v>
      </c>
      <c r="G5"/>
      <c r="H5"/>
      <c r="I5"/>
      <c r="J5"/>
      <c r="K5"/>
    </row>
    <row r="6" spans="1:11" x14ac:dyDescent="0.25">
      <c r="A6" s="34" t="s">
        <v>13</v>
      </c>
      <c r="B6" s="35">
        <v>21.818181818181824</v>
      </c>
      <c r="C6" s="4">
        <v>100000</v>
      </c>
      <c r="D6" s="4">
        <f>B6*C6</f>
        <v>2181818.1818181826</v>
      </c>
      <c r="E6" s="8">
        <f>D6*0.1</f>
        <v>218181.81818181826</v>
      </c>
      <c r="G6"/>
      <c r="H6"/>
      <c r="I6"/>
      <c r="J6"/>
      <c r="K6"/>
    </row>
    <row r="7" spans="1:11" x14ac:dyDescent="0.25">
      <c r="A7" s="34" t="s">
        <v>53</v>
      </c>
      <c r="B7" s="35">
        <v>3.6363636363636376</v>
      </c>
      <c r="C7" s="4">
        <v>60000</v>
      </c>
      <c r="D7" s="4">
        <f>B7*C7</f>
        <v>218181.81818181826</v>
      </c>
      <c r="E7" s="8"/>
      <c r="G7"/>
      <c r="H7"/>
      <c r="I7"/>
      <c r="J7"/>
      <c r="K7"/>
    </row>
    <row r="8" spans="1:11" x14ac:dyDescent="0.25">
      <c r="A8" s="40" t="s">
        <v>51</v>
      </c>
      <c r="B8" s="58"/>
      <c r="C8" s="59"/>
      <c r="D8" s="4">
        <f>B19*D7</f>
        <v>109090.90909090913</v>
      </c>
      <c r="E8" s="8"/>
      <c r="G8"/>
      <c r="H8"/>
      <c r="I8"/>
      <c r="J8"/>
      <c r="K8"/>
    </row>
    <row r="9" spans="1:11" ht="15.75" thickBot="1" x14ac:dyDescent="0.3">
      <c r="A9" s="37" t="s">
        <v>71</v>
      </c>
      <c r="B9" s="60"/>
      <c r="C9" s="61"/>
      <c r="D9" s="38">
        <f>0.05*D10</f>
        <v>300000.00000000006</v>
      </c>
      <c r="E9" s="39"/>
      <c r="G9"/>
      <c r="H9"/>
      <c r="I9"/>
      <c r="J9"/>
      <c r="K9"/>
    </row>
    <row r="10" spans="1:11" x14ac:dyDescent="0.25">
      <c r="A10" s="2" t="s">
        <v>3</v>
      </c>
      <c r="B10" s="50">
        <f>SUM(B4:B7)</f>
        <v>36.363636363636374</v>
      </c>
      <c r="C10" s="7"/>
      <c r="D10" s="5">
        <f>SUM(D4:D6)</f>
        <v>6000000.0000000009</v>
      </c>
      <c r="E10" s="36">
        <f>SUM(E4:E6)</f>
        <v>600000.00000000012</v>
      </c>
      <c r="G10"/>
      <c r="H10"/>
      <c r="I10"/>
      <c r="J10"/>
      <c r="K10"/>
    </row>
    <row r="11" spans="1:11" x14ac:dyDescent="0.25">
      <c r="A11" s="1"/>
      <c r="G11"/>
      <c r="H11"/>
      <c r="I11"/>
      <c r="J11"/>
      <c r="K11"/>
    </row>
    <row r="12" spans="1:11" x14ac:dyDescent="0.25">
      <c r="A12" s="32" t="s">
        <v>5</v>
      </c>
      <c r="B12" s="4">
        <v>5000000</v>
      </c>
      <c r="G12"/>
      <c r="H12"/>
      <c r="I12"/>
      <c r="J12"/>
      <c r="K12"/>
    </row>
    <row r="13" spans="1:11" x14ac:dyDescent="0.25">
      <c r="B13" s="4"/>
      <c r="C13" s="42" t="s">
        <v>59</v>
      </c>
      <c r="D13" s="47" t="s">
        <v>60</v>
      </c>
      <c r="E13" s="47" t="s">
        <v>4</v>
      </c>
      <c r="G13"/>
      <c r="H13"/>
      <c r="I13"/>
      <c r="J13"/>
      <c r="K13"/>
    </row>
    <row r="14" spans="1:11" x14ac:dyDescent="0.25">
      <c r="A14" s="32" t="s">
        <v>4</v>
      </c>
      <c r="C14" s="43" t="s">
        <v>73</v>
      </c>
      <c r="D14" s="43" t="s">
        <v>61</v>
      </c>
      <c r="E14" s="44" t="s">
        <v>74</v>
      </c>
      <c r="G14"/>
      <c r="H14"/>
      <c r="I14"/>
      <c r="J14"/>
      <c r="K14"/>
    </row>
    <row r="15" spans="1:11" x14ac:dyDescent="0.25">
      <c r="A15" s="34" t="s">
        <v>6</v>
      </c>
      <c r="B15" s="52">
        <v>0.15</v>
      </c>
      <c r="E15" s="16" t="s">
        <v>54</v>
      </c>
      <c r="G15"/>
      <c r="H15"/>
      <c r="I15"/>
      <c r="J15"/>
      <c r="K15"/>
    </row>
    <row r="16" spans="1:11" x14ac:dyDescent="0.25">
      <c r="A16" s="34" t="s">
        <v>7</v>
      </c>
      <c r="B16" s="52">
        <v>0.15</v>
      </c>
      <c r="E16" s="16" t="s">
        <v>55</v>
      </c>
      <c r="G16"/>
      <c r="H16"/>
      <c r="I16"/>
      <c r="J16"/>
      <c r="K16"/>
    </row>
    <row r="17" spans="1:11" x14ac:dyDescent="0.25">
      <c r="A17" s="34" t="s">
        <v>8</v>
      </c>
      <c r="B17" s="52">
        <v>0.3</v>
      </c>
      <c r="E17" s="16" t="s">
        <v>56</v>
      </c>
      <c r="G17"/>
      <c r="H17"/>
      <c r="I17"/>
      <c r="J17"/>
      <c r="K17"/>
    </row>
    <row r="18" spans="1:11" x14ac:dyDescent="0.25">
      <c r="A18" s="34" t="s">
        <v>52</v>
      </c>
      <c r="B18" s="52">
        <v>0.1</v>
      </c>
      <c r="E18" s="45" t="s">
        <v>57</v>
      </c>
      <c r="G18"/>
      <c r="H18"/>
      <c r="I18"/>
      <c r="J18"/>
      <c r="K18"/>
    </row>
    <row r="19" spans="1:11" ht="15.75" x14ac:dyDescent="0.3">
      <c r="A19" s="51" t="s">
        <v>70</v>
      </c>
      <c r="B19" s="53">
        <v>0.5</v>
      </c>
      <c r="E19" s="44" t="s">
        <v>75</v>
      </c>
      <c r="G19"/>
      <c r="H19"/>
      <c r="I19"/>
      <c r="J19"/>
      <c r="K19"/>
    </row>
    <row r="20" spans="1:11" ht="15.75" x14ac:dyDescent="0.3">
      <c r="A20" s="34" t="s">
        <v>72</v>
      </c>
      <c r="B20" s="53">
        <v>0.05</v>
      </c>
      <c r="E20" s="44" t="s">
        <v>76</v>
      </c>
      <c r="G20"/>
      <c r="H20"/>
      <c r="I20"/>
      <c r="J20"/>
      <c r="K20"/>
    </row>
    <row r="21" spans="1:11" x14ac:dyDescent="0.25">
      <c r="A21" s="1"/>
      <c r="B21" s="54"/>
      <c r="G21"/>
      <c r="H21"/>
      <c r="I21"/>
      <c r="J21"/>
      <c r="K21"/>
    </row>
    <row r="22" spans="1:11" x14ac:dyDescent="0.25">
      <c r="B22" s="9"/>
      <c r="G22"/>
      <c r="H22"/>
      <c r="I22"/>
      <c r="J22"/>
      <c r="K22"/>
    </row>
    <row r="23" spans="1:11" x14ac:dyDescent="0.25">
      <c r="A23" s="49" t="s">
        <v>78</v>
      </c>
      <c r="B23" s="55">
        <f>B7/SUM(B4:B6)</f>
        <v>0.11111111111111113</v>
      </c>
      <c r="G23"/>
      <c r="H23"/>
      <c r="I23"/>
      <c r="J23"/>
      <c r="K23"/>
    </row>
    <row r="24" spans="1:11" x14ac:dyDescent="0.25">
      <c r="G24"/>
      <c r="H24"/>
      <c r="I24"/>
      <c r="J24"/>
      <c r="K24"/>
    </row>
    <row r="25" spans="1:11" s="48" customFormat="1" ht="26.25" x14ac:dyDescent="0.4">
      <c r="A25" s="56"/>
      <c r="G25"/>
      <c r="H25"/>
      <c r="I25"/>
      <c r="J25"/>
      <c r="K25"/>
    </row>
  </sheetData>
  <mergeCells count="2">
    <mergeCell ref="B8:C8"/>
    <mergeCell ref="B9:C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-0.249977111117893"/>
  </sheetPr>
  <dimension ref="A1:G14"/>
  <sheetViews>
    <sheetView zoomScale="110" zoomScaleNormal="110" workbookViewId="0">
      <selection activeCell="AA29" sqref="AA29"/>
    </sheetView>
  </sheetViews>
  <sheetFormatPr defaultRowHeight="15" x14ac:dyDescent="0.25"/>
  <cols>
    <col min="1" max="1" width="1.140625" customWidth="1"/>
    <col min="2" max="2" width="15.140625" customWidth="1"/>
    <col min="8" max="8" width="10.42578125" customWidth="1"/>
    <col min="13" max="13" width="4.5703125" customWidth="1"/>
    <col min="23" max="23" width="4.5703125" customWidth="1"/>
  </cols>
  <sheetData>
    <row r="1" spans="1:7" ht="26.25" x14ac:dyDescent="0.4">
      <c r="A1" s="28" t="s">
        <v>83</v>
      </c>
      <c r="B1" s="27"/>
      <c r="C1" s="27"/>
      <c r="D1" s="27"/>
      <c r="E1" s="27"/>
      <c r="F1" s="27"/>
      <c r="G1" s="27"/>
    </row>
    <row r="3" spans="1:7" x14ac:dyDescent="0.25">
      <c r="B3" t="s">
        <v>81</v>
      </c>
    </row>
    <row r="4" spans="1:7" s="48" customFormat="1" x14ac:dyDescent="0.25">
      <c r="B4" s="57" t="s">
        <v>82</v>
      </c>
    </row>
    <row r="5" spans="1:7" x14ac:dyDescent="0.25">
      <c r="B5" t="s">
        <v>67</v>
      </c>
    </row>
    <row r="6" spans="1:7" x14ac:dyDescent="0.25">
      <c r="B6" t="s">
        <v>66</v>
      </c>
    </row>
    <row r="8" spans="1:7" x14ac:dyDescent="0.25">
      <c r="B8" t="s">
        <v>34</v>
      </c>
    </row>
    <row r="9" spans="1:7" x14ac:dyDescent="0.25">
      <c r="B9" t="s">
        <v>86</v>
      </c>
    </row>
    <row r="10" spans="1:7" x14ac:dyDescent="0.25">
      <c r="B10" t="s">
        <v>84</v>
      </c>
    </row>
    <row r="11" spans="1:7" x14ac:dyDescent="0.25">
      <c r="B11" t="s">
        <v>85</v>
      </c>
    </row>
    <row r="12" spans="1:7" x14ac:dyDescent="0.25">
      <c r="B12" t="s">
        <v>35</v>
      </c>
    </row>
    <row r="13" spans="1:7" x14ac:dyDescent="0.25">
      <c r="B13" t="s">
        <v>87</v>
      </c>
    </row>
    <row r="14" spans="1:7" x14ac:dyDescent="0.25">
      <c r="B14" s="10" t="s">
        <v>15</v>
      </c>
    </row>
  </sheetData>
  <sheetProtection sheet="1" objects="1" scenarios="1" insertHyperlinks="0"/>
  <hyperlinks>
    <hyperlink ref="B1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70C0"/>
  </sheetPr>
  <dimension ref="B3:H18"/>
  <sheetViews>
    <sheetView showGridLines="0" zoomScale="120" zoomScaleNormal="120" workbookViewId="0">
      <selection activeCell="H16" sqref="H16"/>
    </sheetView>
  </sheetViews>
  <sheetFormatPr defaultRowHeight="15" x14ac:dyDescent="0.25"/>
  <cols>
    <col min="1" max="1" width="9.140625" style="17"/>
    <col min="2" max="2" width="14" style="17" customWidth="1"/>
    <col min="3" max="3" width="9.28515625" style="17" customWidth="1"/>
    <col min="4" max="4" width="4.5703125" style="17" customWidth="1"/>
    <col min="5" max="5" width="5.140625" style="17" customWidth="1"/>
    <col min="6" max="6" width="9.140625" style="17"/>
    <col min="7" max="7" width="5.7109375" style="17" customWidth="1"/>
    <col min="8" max="8" width="46" style="17" customWidth="1"/>
    <col min="9" max="11" width="9.140625" style="17"/>
    <col min="12" max="12" width="34.5703125" style="17" customWidth="1"/>
    <col min="13" max="16384" width="9.140625" style="17"/>
  </cols>
  <sheetData>
    <row r="3" spans="2:8" ht="31.5" x14ac:dyDescent="0.5">
      <c r="B3" s="18" t="s">
        <v>26</v>
      </c>
    </row>
    <row r="4" spans="2:8" ht="21" x14ac:dyDescent="0.35">
      <c r="B4" s="26" t="s">
        <v>37</v>
      </c>
      <c r="C4" s="25" t="s">
        <v>38</v>
      </c>
      <c r="G4" s="19"/>
    </row>
    <row r="5" spans="2:8" ht="21" x14ac:dyDescent="0.35">
      <c r="B5" s="26" t="s">
        <v>39</v>
      </c>
      <c r="C5" s="25" t="s">
        <v>40</v>
      </c>
      <c r="F5" s="19"/>
    </row>
    <row r="8" spans="2:8" ht="20.25" x14ac:dyDescent="0.3">
      <c r="B8" s="24" t="s">
        <v>41</v>
      </c>
    </row>
    <row r="10" spans="2:8" ht="23.25" x14ac:dyDescent="0.35">
      <c r="F10" s="20" t="s">
        <v>50</v>
      </c>
    </row>
    <row r="11" spans="2:8" ht="23.25" x14ac:dyDescent="0.35">
      <c r="F11" s="21" t="s">
        <v>42</v>
      </c>
    </row>
    <row r="13" spans="2:8" ht="20.25" x14ac:dyDescent="0.3">
      <c r="F13" s="23" t="s">
        <v>43</v>
      </c>
    </row>
    <row r="15" spans="2:8" ht="21" x14ac:dyDescent="0.35">
      <c r="E15" s="22"/>
      <c r="F15" s="26" t="s">
        <v>44</v>
      </c>
      <c r="H15" s="25" t="s">
        <v>45</v>
      </c>
    </row>
    <row r="16" spans="2:8" ht="21" x14ac:dyDescent="0.35">
      <c r="E16" s="22"/>
      <c r="F16" s="26" t="s">
        <v>46</v>
      </c>
      <c r="H16" s="25" t="s">
        <v>47</v>
      </c>
    </row>
    <row r="17" spans="6:8" ht="21" x14ac:dyDescent="0.35">
      <c r="F17" s="26"/>
    </row>
    <row r="18" spans="6:8" ht="21" x14ac:dyDescent="0.35">
      <c r="F18" s="26" t="s">
        <v>49</v>
      </c>
      <c r="H18" s="25" t="s">
        <v>48</v>
      </c>
    </row>
  </sheetData>
  <sheetProtection algorithmName="SHA-512" hashValue="3u4DjU7kGA2jrkgh69TCpPkwIGiR35zqEKq2m+R/90if8xyYFFPj/FPcRYbg0D60z3IroVZj7sFnVtqyRl6+pg==" saltValue="8oTj80nVmQ9oGj2Vck6qVQ==" spinCount="100000" sheet="1" objects="1" scenarios="1"/>
  <hyperlinks>
    <hyperlink ref="H16" r:id="rId1"/>
    <hyperlink ref="H15" r:id="rId2"/>
    <hyperlink ref="C4" r:id="rId3"/>
    <hyperlink ref="C5" r:id="rId4"/>
    <hyperlink ref="H18" r:id="rId5"/>
  </hyperlinks>
  <pageMargins left="0.7" right="0.7" top="0.75" bottom="0.75" header="0.3" footer="0.3"/>
  <drawing r:id="rId6"/>
  <picture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Front Cover</vt:lpstr>
      <vt:lpstr>1. Business Modeling Objectives</vt:lpstr>
      <vt:lpstr>2. Business Objectives Analysis</vt:lpstr>
      <vt:lpstr>3. Solver Model   </vt:lpstr>
      <vt:lpstr>3. Solver Model (anw)</vt:lpstr>
      <vt:lpstr>How to Install Solver</vt:lpstr>
      <vt:lpstr>End Cover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Wright</dc:creator>
  <cp:lastModifiedBy>Tim Wright</cp:lastModifiedBy>
  <dcterms:created xsi:type="dcterms:W3CDTF">2017-03-31T16:32:22Z</dcterms:created>
  <dcterms:modified xsi:type="dcterms:W3CDTF">2017-04-26T21:22:06Z</dcterms:modified>
</cp:coreProperties>
</file>